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8616"/>
  </bookViews>
  <sheets>
    <sheet name="2021_22 Revised" sheetId="15" r:id="rId1"/>
    <sheet name="Sheet6" sheetId="14" state="hidden" r:id="rId2"/>
    <sheet name="Sheet5" sheetId="5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5" l="1"/>
  <c r="F6" i="15" s="1"/>
  <c r="D6" i="15"/>
  <c r="E6" i="15"/>
  <c r="D7" i="15"/>
  <c r="F7" i="15" s="1"/>
  <c r="F22" i="15" s="1"/>
  <c r="F31" i="15" s="1"/>
  <c r="E22" i="15"/>
  <c r="E31" i="15" s="1"/>
  <c r="F25" i="15"/>
  <c r="F26" i="15"/>
  <c r="F28" i="15"/>
  <c r="D29" i="15"/>
  <c r="D30" i="15"/>
  <c r="E35" i="15"/>
  <c r="F35" i="15"/>
  <c r="F37" i="15"/>
  <c r="F38" i="15"/>
  <c r="D39" i="15"/>
  <c r="E39" i="15"/>
  <c r="E40" i="15" l="1"/>
  <c r="D22" i="15"/>
  <c r="D31" i="15" s="1"/>
  <c r="D40" i="15" s="1"/>
  <c r="F29" i="15"/>
  <c r="F30" i="15" s="1"/>
  <c r="F39" i="15"/>
  <c r="F40" i="15" s="1"/>
  <c r="E18" i="5" l="1"/>
  <c r="F17" i="5"/>
  <c r="F16" i="5"/>
  <c r="F15" i="5"/>
  <c r="F14" i="5"/>
  <c r="F13" i="5"/>
  <c r="F12" i="5"/>
  <c r="F11" i="5"/>
  <c r="F10" i="5"/>
  <c r="F9" i="5"/>
  <c r="F8" i="5"/>
  <c r="D7" i="5"/>
  <c r="D18" i="5" s="1"/>
  <c r="F6" i="5"/>
  <c r="F5" i="5"/>
  <c r="F4" i="5"/>
  <c r="F7" i="5" l="1"/>
  <c r="F18" i="5" s="1"/>
</calcChain>
</file>

<file path=xl/sharedStrings.xml><?xml version="1.0" encoding="utf-8"?>
<sst xmlns="http://schemas.openxmlformats.org/spreadsheetml/2006/main" count="201" uniqueCount="89">
  <si>
    <t>Vote</t>
  </si>
  <si>
    <t>Type of Approval</t>
  </si>
  <si>
    <t>Recurrent</t>
  </si>
  <si>
    <t>Development</t>
  </si>
  <si>
    <t>Total</t>
  </si>
  <si>
    <t>Office of the President</t>
  </si>
  <si>
    <t>Supplementary Budget</t>
  </si>
  <si>
    <t>Operational funds for enforcement of COVID-19 lockdown measures</t>
  </si>
  <si>
    <t>Office of the Prime Minister</t>
  </si>
  <si>
    <t>Food relief for the vulnerable</t>
  </si>
  <si>
    <t>Ministry of Defence</t>
  </si>
  <si>
    <t>Ministry of Health</t>
  </si>
  <si>
    <t>Medical equipment for the ICU and emergency units, ICU Beds medical supplies, testing kits &amp; establishment of isolation/treatment centres</t>
  </si>
  <si>
    <t>Contingencies Fund</t>
  </si>
  <si>
    <t>Procurement of PPEs for Health personnel and establishment of regional COVID-19 case management centres</t>
  </si>
  <si>
    <t>Ministry of ICT and National Guidance</t>
  </si>
  <si>
    <t>Scaling up awareness to control the spread of COVID-19</t>
  </si>
  <si>
    <t>National Citizenship &amp; Immigration Control</t>
  </si>
  <si>
    <t>Operational funds for enforcement of cross border movements</t>
  </si>
  <si>
    <t>Kampala Capital City Authority</t>
  </si>
  <si>
    <t>Uganda Police Force</t>
  </si>
  <si>
    <t>Uganda Prisons Service</t>
  </si>
  <si>
    <t>External Security Organization</t>
  </si>
  <si>
    <t>Parliamentary Commission</t>
  </si>
  <si>
    <t>Supervision of  Local Government COVID-19 interventions</t>
  </si>
  <si>
    <t>Local Governments</t>
  </si>
  <si>
    <t>Establishment of isolation centres at the districts,surveillance</t>
  </si>
  <si>
    <t>Ministry of Science, Technology &amp; Innovation</t>
  </si>
  <si>
    <t>Virement</t>
  </si>
  <si>
    <t>Support to COVID-19 Research and Innovation Projects</t>
  </si>
  <si>
    <t>Approved Budget</t>
  </si>
  <si>
    <t>Ministry of Gender, Labour &amp; Social Dev't</t>
  </si>
  <si>
    <t>National Medical Stores</t>
  </si>
  <si>
    <t>Minstry of Health</t>
  </si>
  <si>
    <t>Sub total 2019/20</t>
  </si>
  <si>
    <t>NWR</t>
  </si>
  <si>
    <t>Budget Category</t>
  </si>
  <si>
    <t>Dev't</t>
  </si>
  <si>
    <t>Justification</t>
  </si>
  <si>
    <t>Annex 1 Funding for FY 2019/20</t>
  </si>
  <si>
    <t>Government of Uganda</t>
  </si>
  <si>
    <t>External Financing</t>
  </si>
  <si>
    <t>Grand Total</t>
  </si>
  <si>
    <t>S/N</t>
  </si>
  <si>
    <t>Vote name</t>
  </si>
  <si>
    <t>Status</t>
  </si>
  <si>
    <t>Released</t>
  </si>
  <si>
    <t>Sub total</t>
  </si>
  <si>
    <t xml:space="preserve">Purpose </t>
  </si>
  <si>
    <t>procurement of COVID-19 Vaccine</t>
  </si>
  <si>
    <t>COVID-19 Health related interventions</t>
  </si>
  <si>
    <t>Ministry of Defence &amp; Veteran Affairs</t>
  </si>
  <si>
    <t>Ministry of Local Government</t>
  </si>
  <si>
    <t>Coordination of District COVID-19 Task Force activities</t>
  </si>
  <si>
    <t>Relief fund for the vulnerable population</t>
  </si>
  <si>
    <t>Ministry of Internal Affairs</t>
  </si>
  <si>
    <t>Internal Security Organization</t>
  </si>
  <si>
    <t>Directorate of Government Analytical Laboratory</t>
  </si>
  <si>
    <t>Regional Referral Hospitals</t>
  </si>
  <si>
    <t>Allowances for Medical personnel, food for patients, cleaning and sanitation etc.</t>
  </si>
  <si>
    <t>Revitilization of District COVID-19 task forces activities</t>
  </si>
  <si>
    <t>Sub Total</t>
  </si>
  <si>
    <t>Response to Covid-19</t>
  </si>
  <si>
    <t>Not yet released</t>
  </si>
  <si>
    <t>Procurement of COVID-19 Vaccines</t>
  </si>
  <si>
    <t>Not Released</t>
  </si>
  <si>
    <t>Covid-19 research and innovation activities</t>
  </si>
  <si>
    <t>Supplementary</t>
  </si>
  <si>
    <t>State House</t>
  </si>
  <si>
    <t>Covid-19 Vaccine Plant</t>
  </si>
  <si>
    <t>Supplemetary Approved by parliament</t>
  </si>
  <si>
    <t>Total Approved Supplemetry in Q1</t>
  </si>
  <si>
    <t>Approved Covid-19 Supplementary in Q1</t>
  </si>
  <si>
    <t>Not released</t>
  </si>
  <si>
    <t>Un released Covid-19 Contigencies</t>
  </si>
  <si>
    <t>Un released Contingicies</t>
  </si>
  <si>
    <t>Total Release from the Contigencies</t>
  </si>
  <si>
    <t>Total Contigencies Released</t>
  </si>
  <si>
    <t>Operational funds for National Ambulance Services</t>
  </si>
  <si>
    <t>Contigencies</t>
  </si>
  <si>
    <t>Mandatory Covid-19 testing at EBB Int Airport</t>
  </si>
  <si>
    <t>Ministry of Works and Transport</t>
  </si>
  <si>
    <t>Contingency Funding-for Covid-19</t>
  </si>
  <si>
    <t>Covid-19 Vaccine manufacture</t>
  </si>
  <si>
    <t>Ministry of Science and Innovations</t>
  </si>
  <si>
    <t>Covid-19 Funding for FY 2021/22</t>
  </si>
  <si>
    <t>Q2</t>
  </si>
  <si>
    <t>Quarter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</si>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</sst>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3" fontId="6" fillId="0" borderId="1" xfId="0" applyNumberFormat="1" applyFont="1" applyBorder="1"/>
    <xf numFmtId="0" fontId="0" fillId="0" borderId="0" xfId="0" applyFont="1"/>
    <xf numFmtId="164" fontId="6" fillId="0" borderId="1" xfId="1" applyNumberFormat="1" applyFont="1" applyBorder="1"/>
    <xf numFmtId="164" fontId="7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left" vertical="center"/>
    </xf>
    <xf numFmtId="0" fontId="0" fillId="3" borderId="0" xfId="0" applyFont="1" applyFill="1"/>
    <xf numFmtId="0" fontId="0" fillId="3" borderId="1" xfId="0" applyFont="1" applyFill="1" applyBorder="1"/>
    <xf numFmtId="0" fontId="6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G42" sqref="G42"/>
    </sheetView>
  </sheetViews>
  <sheetFormatPr defaultColWidth="9.109375" defaultRowHeight="30" customHeight="1" x14ac:dyDescent="0.3"/>
  <cols>
    <col min="1" max="1" width="9.33203125" style="26" bestFit="1" customWidth="1"/>
    <col min="2" max="2" width="26.109375" style="26" customWidth="1"/>
    <col min="3" max="3" width="19.88671875" style="26" bestFit="1" customWidth="1"/>
    <col min="4" max="4" width="14.88671875" style="26" bestFit="1" customWidth="1"/>
    <col min="5" max="5" width="16.109375" style="26" bestFit="1" customWidth="1"/>
    <col min="6" max="6" width="16.33203125" style="26" bestFit="1" customWidth="1"/>
    <col min="7" max="7" width="44.5546875" style="26" bestFit="1" customWidth="1"/>
    <col min="8" max="8" width="9.44140625" style="26" customWidth="1"/>
    <col min="9" max="16384" width="9.109375" style="26"/>
  </cols>
  <sheetData>
    <row r="1" spans="1:9" ht="30" customHeight="1" x14ac:dyDescent="0.3">
      <c r="A1" s="32" t="s">
        <v>85</v>
      </c>
      <c r="B1" s="32"/>
      <c r="C1" s="32"/>
      <c r="D1" s="32"/>
      <c r="E1" s="32"/>
      <c r="F1" s="32"/>
      <c r="G1" s="32"/>
      <c r="H1" s="32"/>
    </row>
    <row r="2" spans="1:9" ht="30" customHeight="1" x14ac:dyDescent="0.3">
      <c r="A2" s="21" t="s">
        <v>43</v>
      </c>
      <c r="B2" s="23" t="s">
        <v>44</v>
      </c>
      <c r="C2" s="23" t="s">
        <v>1</v>
      </c>
      <c r="D2" s="23" t="s">
        <v>2</v>
      </c>
      <c r="E2" s="27" t="s">
        <v>3</v>
      </c>
      <c r="F2" s="23" t="s">
        <v>4</v>
      </c>
      <c r="G2" s="23" t="s">
        <v>48</v>
      </c>
      <c r="H2" s="13" t="s">
        <v>45</v>
      </c>
      <c r="I2" s="13" t="s">
        <v>87</v>
      </c>
    </row>
    <row r="3" spans="1:9" ht="30" customHeight="1" x14ac:dyDescent="0.3">
      <c r="A3" s="21"/>
      <c r="B3" s="23" t="s">
        <v>40</v>
      </c>
      <c r="C3" s="23"/>
      <c r="D3" s="23"/>
      <c r="E3" s="27"/>
      <c r="F3" s="23"/>
      <c r="G3" s="23"/>
      <c r="H3" s="13"/>
      <c r="I3" s="13"/>
    </row>
    <row r="4" spans="1:9" ht="30" customHeight="1" x14ac:dyDescent="0.3">
      <c r="A4" s="22">
        <v>1</v>
      </c>
      <c r="B4" s="15" t="s">
        <v>32</v>
      </c>
      <c r="C4" s="15" t="s">
        <v>30</v>
      </c>
      <c r="D4" s="16">
        <v>80000000000</v>
      </c>
      <c r="E4" s="28"/>
      <c r="F4" s="16">
        <f>D4+E4</f>
        <v>80000000000</v>
      </c>
      <c r="G4" s="18" t="s">
        <v>49</v>
      </c>
      <c r="H4" s="15" t="s">
        <v>46</v>
      </c>
      <c r="I4" s="15" t="s">
        <v>88</v>
      </c>
    </row>
    <row r="5" spans="1:9" ht="30" customHeight="1" x14ac:dyDescent="0.3">
      <c r="A5" s="22">
        <v>2</v>
      </c>
      <c r="B5" s="15" t="s">
        <v>84</v>
      </c>
      <c r="C5" s="15" t="s">
        <v>30</v>
      </c>
      <c r="D5" s="16"/>
      <c r="E5" s="28">
        <v>25000000000</v>
      </c>
      <c r="F5" s="16">
        <v>25000000000</v>
      </c>
      <c r="G5" s="18" t="s">
        <v>83</v>
      </c>
      <c r="H5" s="15" t="s">
        <v>46</v>
      </c>
      <c r="I5" s="15" t="s">
        <v>86</v>
      </c>
    </row>
    <row r="6" spans="1:9" ht="30" customHeight="1" x14ac:dyDescent="0.3">
      <c r="A6" s="21" t="s">
        <v>47</v>
      </c>
      <c r="B6" s="15"/>
      <c r="C6" s="15"/>
      <c r="D6" s="20">
        <f>SUM(D4)</f>
        <v>80000000000</v>
      </c>
      <c r="E6" s="29">
        <f>SUM(E4:E5)</f>
        <v>25000000000</v>
      </c>
      <c r="F6" s="20">
        <f>SUM(F4:F5)</f>
        <v>105000000000</v>
      </c>
      <c r="G6" s="18"/>
      <c r="H6" s="15"/>
      <c r="I6" s="15"/>
    </row>
    <row r="7" spans="1:9" ht="30" customHeight="1" x14ac:dyDescent="0.3">
      <c r="A7" s="22">
        <v>3</v>
      </c>
      <c r="B7" s="15" t="s">
        <v>11</v>
      </c>
      <c r="C7" s="15" t="s">
        <v>6</v>
      </c>
      <c r="D7" s="16">
        <f>87904319965-575500000</f>
        <v>87328819965</v>
      </c>
      <c r="E7" s="28">
        <v>109823180035</v>
      </c>
      <c r="F7" s="16">
        <f>D7+E7</f>
        <v>197152000000</v>
      </c>
      <c r="G7" s="15" t="s">
        <v>50</v>
      </c>
      <c r="H7" s="15" t="s">
        <v>46</v>
      </c>
      <c r="I7" s="15" t="s">
        <v>88</v>
      </c>
    </row>
    <row r="8" spans="1:9" ht="30" customHeight="1" x14ac:dyDescent="0.3">
      <c r="A8" s="22">
        <v>4</v>
      </c>
      <c r="B8" s="15" t="s">
        <v>51</v>
      </c>
      <c r="C8" s="15" t="s">
        <v>6</v>
      </c>
      <c r="D8" s="16">
        <v>10415766156</v>
      </c>
      <c r="E8" s="28"/>
      <c r="F8" s="16">
        <v>10415766156</v>
      </c>
      <c r="G8" s="17" t="s">
        <v>7</v>
      </c>
      <c r="H8" s="15" t="s">
        <v>46</v>
      </c>
      <c r="I8" s="15" t="s">
        <v>88</v>
      </c>
    </row>
    <row r="9" spans="1:9" ht="30" customHeight="1" x14ac:dyDescent="0.3">
      <c r="A9" s="22">
        <v>5</v>
      </c>
      <c r="B9" s="15" t="s">
        <v>15</v>
      </c>
      <c r="C9" s="15" t="s">
        <v>6</v>
      </c>
      <c r="D9" s="16">
        <v>8100000000</v>
      </c>
      <c r="E9" s="28"/>
      <c r="F9" s="16">
        <v>8100000000</v>
      </c>
      <c r="G9" s="19" t="s">
        <v>16</v>
      </c>
      <c r="H9" s="15" t="s">
        <v>46</v>
      </c>
      <c r="I9" s="15" t="s">
        <v>88</v>
      </c>
    </row>
    <row r="10" spans="1:9" ht="30" customHeight="1" x14ac:dyDescent="0.3">
      <c r="A10" s="22">
        <v>6</v>
      </c>
      <c r="B10" s="15" t="s">
        <v>52</v>
      </c>
      <c r="C10" s="15" t="s">
        <v>6</v>
      </c>
      <c r="D10" s="16">
        <v>914400000</v>
      </c>
      <c r="E10" s="28"/>
      <c r="F10" s="16">
        <v>914400000</v>
      </c>
      <c r="G10" s="18" t="s">
        <v>53</v>
      </c>
      <c r="H10" s="15" t="s">
        <v>46</v>
      </c>
      <c r="I10" s="15" t="s">
        <v>88</v>
      </c>
    </row>
    <row r="11" spans="1:9" ht="30" customHeight="1" x14ac:dyDescent="0.3">
      <c r="A11" s="22">
        <v>7</v>
      </c>
      <c r="B11" s="15" t="s">
        <v>31</v>
      </c>
      <c r="C11" s="15" t="s">
        <v>6</v>
      </c>
      <c r="D11" s="16">
        <v>53500000000</v>
      </c>
      <c r="E11" s="28"/>
      <c r="F11" s="16">
        <v>53500000000</v>
      </c>
      <c r="G11" s="18" t="s">
        <v>54</v>
      </c>
      <c r="H11" s="15" t="s">
        <v>46</v>
      </c>
      <c r="I11" s="15" t="s">
        <v>88</v>
      </c>
    </row>
    <row r="12" spans="1:9" ht="30" customHeight="1" x14ac:dyDescent="0.3">
      <c r="A12" s="22">
        <v>8</v>
      </c>
      <c r="B12" s="15" t="s">
        <v>5</v>
      </c>
      <c r="C12" s="15" t="s">
        <v>6</v>
      </c>
      <c r="D12" s="16">
        <v>6964000000</v>
      </c>
      <c r="E12" s="28"/>
      <c r="F12" s="16">
        <v>6964000000</v>
      </c>
      <c r="G12" s="17" t="s">
        <v>7</v>
      </c>
      <c r="H12" s="15" t="s">
        <v>46</v>
      </c>
      <c r="I12" s="15" t="s">
        <v>88</v>
      </c>
    </row>
    <row r="13" spans="1:9" ht="30" customHeight="1" x14ac:dyDescent="0.3">
      <c r="A13" s="22">
        <v>9</v>
      </c>
      <c r="B13" s="15" t="s">
        <v>55</v>
      </c>
      <c r="C13" s="15" t="s">
        <v>6</v>
      </c>
      <c r="D13" s="16">
        <v>395700000</v>
      </c>
      <c r="E13" s="28"/>
      <c r="F13" s="16">
        <v>395700000</v>
      </c>
      <c r="G13" s="17" t="s">
        <v>7</v>
      </c>
      <c r="H13" s="15" t="s">
        <v>46</v>
      </c>
      <c r="I13" s="15" t="s">
        <v>88</v>
      </c>
    </row>
    <row r="14" spans="1:9" ht="30" customHeight="1" x14ac:dyDescent="0.3">
      <c r="A14" s="22">
        <v>10</v>
      </c>
      <c r="B14" s="15" t="s">
        <v>17</v>
      </c>
      <c r="C14" s="15" t="s">
        <v>6</v>
      </c>
      <c r="D14" s="16">
        <v>864219396</v>
      </c>
      <c r="E14" s="28"/>
      <c r="F14" s="16">
        <v>864219396</v>
      </c>
      <c r="G14" s="17" t="s">
        <v>7</v>
      </c>
      <c r="H14" s="15" t="s">
        <v>46</v>
      </c>
      <c r="I14" s="15" t="s">
        <v>88</v>
      </c>
    </row>
    <row r="15" spans="1:9" ht="30" customHeight="1" x14ac:dyDescent="0.3">
      <c r="A15" s="22">
        <v>11</v>
      </c>
      <c r="B15" s="15" t="s">
        <v>20</v>
      </c>
      <c r="C15" s="15" t="s">
        <v>6</v>
      </c>
      <c r="D15" s="16">
        <v>19010885659</v>
      </c>
      <c r="E15" s="28"/>
      <c r="F15" s="16">
        <v>19010885659</v>
      </c>
      <c r="G15" s="17" t="s">
        <v>7</v>
      </c>
      <c r="H15" s="15" t="s">
        <v>46</v>
      </c>
      <c r="I15" s="15" t="s">
        <v>88</v>
      </c>
    </row>
    <row r="16" spans="1:9" ht="30" customHeight="1" x14ac:dyDescent="0.3">
      <c r="A16" s="22">
        <v>12</v>
      </c>
      <c r="B16" s="15" t="s">
        <v>21</v>
      </c>
      <c r="C16" s="15" t="s">
        <v>6</v>
      </c>
      <c r="D16" s="16">
        <v>6243321862</v>
      </c>
      <c r="E16" s="28"/>
      <c r="F16" s="16">
        <v>6243321862</v>
      </c>
      <c r="G16" s="17" t="s">
        <v>7</v>
      </c>
      <c r="H16" s="15" t="s">
        <v>46</v>
      </c>
      <c r="I16" s="15" t="s">
        <v>88</v>
      </c>
    </row>
    <row r="17" spans="1:11" ht="30" customHeight="1" x14ac:dyDescent="0.3">
      <c r="A17" s="22">
        <v>13</v>
      </c>
      <c r="B17" s="15" t="s">
        <v>56</v>
      </c>
      <c r="C17" s="15" t="s">
        <v>6</v>
      </c>
      <c r="D17" s="16">
        <v>4764350501</v>
      </c>
      <c r="E17" s="28"/>
      <c r="F17" s="16">
        <v>4764350501</v>
      </c>
      <c r="G17" s="17" t="s">
        <v>7</v>
      </c>
      <c r="H17" s="15" t="s">
        <v>46</v>
      </c>
      <c r="I17" s="15" t="s">
        <v>88</v>
      </c>
    </row>
    <row r="18" spans="1:11" ht="30" customHeight="1" x14ac:dyDescent="0.3">
      <c r="A18" s="22">
        <v>14</v>
      </c>
      <c r="B18" s="15" t="s">
        <v>22</v>
      </c>
      <c r="C18" s="15" t="s">
        <v>6</v>
      </c>
      <c r="D18" s="16">
        <v>1110756422</v>
      </c>
      <c r="E18" s="28"/>
      <c r="F18" s="16">
        <v>1110756422</v>
      </c>
      <c r="G18" s="17" t="s">
        <v>7</v>
      </c>
      <c r="H18" s="15" t="s">
        <v>46</v>
      </c>
      <c r="I18" s="15" t="s">
        <v>88</v>
      </c>
    </row>
    <row r="19" spans="1:11" ht="30" customHeight="1" x14ac:dyDescent="0.3">
      <c r="A19" s="22">
        <v>15</v>
      </c>
      <c r="B19" s="15" t="s">
        <v>57</v>
      </c>
      <c r="C19" s="15" t="s">
        <v>6</v>
      </c>
      <c r="D19" s="16">
        <v>231000000</v>
      </c>
      <c r="E19" s="28"/>
      <c r="F19" s="16">
        <v>231000000</v>
      </c>
      <c r="G19" s="17" t="s">
        <v>7</v>
      </c>
      <c r="H19" s="15" t="s">
        <v>46</v>
      </c>
      <c r="I19" s="15" t="s">
        <v>88</v>
      </c>
    </row>
    <row r="20" spans="1:11" ht="30" customHeight="1" x14ac:dyDescent="0.3">
      <c r="A20" s="22">
        <v>16</v>
      </c>
      <c r="B20" s="15" t="s">
        <v>58</v>
      </c>
      <c r="C20" s="15" t="s">
        <v>6</v>
      </c>
      <c r="D20" s="16">
        <v>9208000000</v>
      </c>
      <c r="E20" s="28"/>
      <c r="F20" s="16">
        <v>9208000000</v>
      </c>
      <c r="G20" s="18" t="s">
        <v>59</v>
      </c>
      <c r="H20" s="15" t="s">
        <v>46</v>
      </c>
      <c r="I20" s="15" t="s">
        <v>88</v>
      </c>
    </row>
    <row r="21" spans="1:11" ht="30" customHeight="1" x14ac:dyDescent="0.3">
      <c r="A21" s="22">
        <v>17</v>
      </c>
      <c r="B21" s="15" t="s">
        <v>25</v>
      </c>
      <c r="C21" s="15" t="s">
        <v>6</v>
      </c>
      <c r="D21" s="16">
        <v>52825600000</v>
      </c>
      <c r="E21" s="28"/>
      <c r="F21" s="16">
        <v>52825600000</v>
      </c>
      <c r="G21" s="18" t="s">
        <v>60</v>
      </c>
      <c r="H21" s="15" t="s">
        <v>46</v>
      </c>
      <c r="I21" s="15" t="s">
        <v>88</v>
      </c>
    </row>
    <row r="22" spans="1:11" ht="30" customHeight="1" x14ac:dyDescent="0.3">
      <c r="A22" s="21" t="s">
        <v>61</v>
      </c>
      <c r="B22" s="13"/>
      <c r="C22" s="13"/>
      <c r="D22" s="20">
        <f>SUM(D7:D21)</f>
        <v>261876819961</v>
      </c>
      <c r="E22" s="29">
        <f>SUM(E7:E21)</f>
        <v>109823180035</v>
      </c>
      <c r="F22" s="20">
        <f>SUM(F7:F21)</f>
        <v>371699999996</v>
      </c>
      <c r="G22" s="15"/>
      <c r="H22" s="15"/>
      <c r="I22" s="15"/>
    </row>
    <row r="23" spans="1:11" ht="30" customHeight="1" x14ac:dyDescent="0.3">
      <c r="A23" s="21"/>
      <c r="B23" s="13"/>
      <c r="C23" s="13"/>
      <c r="D23" s="20"/>
      <c r="E23" s="29"/>
      <c r="F23" s="20"/>
      <c r="G23" s="15"/>
      <c r="H23" s="15"/>
      <c r="I23" s="15"/>
    </row>
    <row r="24" spans="1:11" ht="30" customHeight="1" x14ac:dyDescent="0.3">
      <c r="A24" s="21"/>
      <c r="B24" s="13" t="s">
        <v>82</v>
      </c>
      <c r="C24" s="13" t="s">
        <v>79</v>
      </c>
      <c r="D24" s="20">
        <v>228300000000</v>
      </c>
      <c r="E24" s="29"/>
      <c r="F24" s="20">
        <v>228300000000</v>
      </c>
      <c r="G24" s="15"/>
      <c r="H24" s="15"/>
      <c r="I24" s="15"/>
    </row>
    <row r="25" spans="1:11" ht="30" customHeight="1" x14ac:dyDescent="0.3">
      <c r="A25" s="22">
        <v>17</v>
      </c>
      <c r="B25" s="15" t="s">
        <v>11</v>
      </c>
      <c r="C25" s="15" t="s">
        <v>79</v>
      </c>
      <c r="D25" s="16">
        <v>12582733333</v>
      </c>
      <c r="E25" s="28"/>
      <c r="F25" s="16">
        <f>D25+E25</f>
        <v>12582733333</v>
      </c>
      <c r="G25" s="18" t="s">
        <v>80</v>
      </c>
      <c r="H25" s="15" t="s">
        <v>46</v>
      </c>
      <c r="I25" s="15" t="s">
        <v>86</v>
      </c>
    </row>
    <row r="26" spans="1:11" ht="30" customHeight="1" x14ac:dyDescent="0.3">
      <c r="A26" s="22">
        <v>18</v>
      </c>
      <c r="B26" s="15" t="s">
        <v>81</v>
      </c>
      <c r="C26" s="15" t="s">
        <v>79</v>
      </c>
      <c r="D26" s="16">
        <v>16543536526</v>
      </c>
      <c r="E26" s="28"/>
      <c r="F26" s="16">
        <f>D26+E26</f>
        <v>16543536526</v>
      </c>
      <c r="G26" s="18" t="s">
        <v>80</v>
      </c>
      <c r="H26" s="15" t="s">
        <v>46</v>
      </c>
      <c r="I26" s="15" t="s">
        <v>86</v>
      </c>
    </row>
    <row r="27" spans="1:11" ht="30" customHeight="1" x14ac:dyDescent="0.3">
      <c r="A27" s="22">
        <v>19</v>
      </c>
      <c r="B27" s="15" t="s">
        <v>11</v>
      </c>
      <c r="C27" s="15" t="s">
        <v>79</v>
      </c>
      <c r="D27" s="16">
        <v>6179000000</v>
      </c>
      <c r="E27" s="28"/>
      <c r="F27" s="16">
        <v>6179000000</v>
      </c>
      <c r="G27" s="18" t="s">
        <v>80</v>
      </c>
      <c r="H27" s="15" t="s">
        <v>46</v>
      </c>
      <c r="I27" s="15" t="s">
        <v>86</v>
      </c>
      <c r="K27" s="13"/>
    </row>
    <row r="28" spans="1:11" ht="30" customHeight="1" x14ac:dyDescent="0.3">
      <c r="A28" s="22">
        <v>20</v>
      </c>
      <c r="B28" s="15" t="s">
        <v>11</v>
      </c>
      <c r="C28" s="15" t="s">
        <v>79</v>
      </c>
      <c r="D28" s="16">
        <v>5400000000</v>
      </c>
      <c r="E28" s="28"/>
      <c r="F28" s="16">
        <f>D28+E28</f>
        <v>5400000000</v>
      </c>
      <c r="G28" s="15" t="s">
        <v>78</v>
      </c>
      <c r="H28" s="15" t="s">
        <v>46</v>
      </c>
      <c r="I28" s="15" t="s">
        <v>86</v>
      </c>
    </row>
    <row r="29" spans="1:11" ht="30" customHeight="1" x14ac:dyDescent="0.3">
      <c r="A29" s="21" t="s">
        <v>61</v>
      </c>
      <c r="B29" s="13" t="s">
        <v>77</v>
      </c>
      <c r="C29" s="13"/>
      <c r="D29" s="20">
        <f>SUM(D25:D28)</f>
        <v>40705269859</v>
      </c>
      <c r="E29" s="20"/>
      <c r="F29" s="20">
        <f>SUM(F25:F28)</f>
        <v>40705269859</v>
      </c>
      <c r="G29" s="13" t="s">
        <v>76</v>
      </c>
      <c r="H29" s="13" t="s">
        <v>46</v>
      </c>
      <c r="I29" s="13"/>
    </row>
    <row r="30" spans="1:11" ht="30" customHeight="1" x14ac:dyDescent="0.3">
      <c r="A30" s="21"/>
      <c r="B30" s="13" t="s">
        <v>75</v>
      </c>
      <c r="C30" s="13"/>
      <c r="D30" s="20">
        <f>D24-D29</f>
        <v>187594730141</v>
      </c>
      <c r="E30" s="20"/>
      <c r="F30" s="20">
        <f>F24-F29</f>
        <v>187594730141</v>
      </c>
      <c r="G30" s="13" t="s">
        <v>74</v>
      </c>
      <c r="H30" s="13" t="s">
        <v>73</v>
      </c>
      <c r="I30" s="31"/>
    </row>
    <row r="31" spans="1:11" ht="30" customHeight="1" x14ac:dyDescent="0.3">
      <c r="A31" s="21" t="s">
        <v>61</v>
      </c>
      <c r="B31" s="14" t="s">
        <v>72</v>
      </c>
      <c r="C31" s="13"/>
      <c r="D31" s="20">
        <f>D24+D22</f>
        <v>490176819961</v>
      </c>
      <c r="E31" s="20">
        <f>E24+E22</f>
        <v>109823180035</v>
      </c>
      <c r="F31" s="20">
        <f>F24+F22</f>
        <v>599999999996</v>
      </c>
      <c r="G31" s="13" t="s">
        <v>71</v>
      </c>
      <c r="H31" s="13"/>
      <c r="I31" s="13"/>
    </row>
    <row r="32" spans="1:11" ht="30" customHeight="1" x14ac:dyDescent="0.3">
      <c r="A32" s="21"/>
      <c r="B32" s="13" t="s">
        <v>70</v>
      </c>
      <c r="C32" s="13"/>
      <c r="D32" s="20"/>
      <c r="E32" s="20"/>
      <c r="F32" s="20"/>
      <c r="G32" s="13"/>
      <c r="H32" s="13"/>
      <c r="I32" s="13"/>
    </row>
    <row r="33" spans="1:9" ht="30" customHeight="1" x14ac:dyDescent="0.3">
      <c r="A33" s="21">
        <v>21</v>
      </c>
      <c r="B33" s="13" t="s">
        <v>68</v>
      </c>
      <c r="C33" s="13" t="s">
        <v>67</v>
      </c>
      <c r="D33" s="20"/>
      <c r="E33" s="20">
        <v>50400000000</v>
      </c>
      <c r="F33" s="20">
        <v>50400000000</v>
      </c>
      <c r="G33" s="13" t="s">
        <v>69</v>
      </c>
      <c r="H33" s="13" t="s">
        <v>65</v>
      </c>
      <c r="I33" s="31"/>
    </row>
    <row r="34" spans="1:9" ht="30" customHeight="1" x14ac:dyDescent="0.3">
      <c r="A34" s="21">
        <v>22</v>
      </c>
      <c r="B34" s="13" t="s">
        <v>68</v>
      </c>
      <c r="C34" s="13" t="s">
        <v>67</v>
      </c>
      <c r="D34" s="20"/>
      <c r="E34" s="20">
        <v>27000000000</v>
      </c>
      <c r="F34" s="20">
        <v>27000000000</v>
      </c>
      <c r="G34" s="14" t="s">
        <v>66</v>
      </c>
      <c r="H34" s="13" t="s">
        <v>65</v>
      </c>
      <c r="I34" s="31"/>
    </row>
    <row r="35" spans="1:9" ht="30" customHeight="1" x14ac:dyDescent="0.3">
      <c r="A35" s="21" t="s">
        <v>61</v>
      </c>
      <c r="B35" s="13"/>
      <c r="C35" s="13"/>
      <c r="D35" s="20"/>
      <c r="E35" s="20">
        <f>SUM(E33:E34)</f>
        <v>77400000000</v>
      </c>
      <c r="F35" s="20">
        <f>SUM(F33:F34)</f>
        <v>77400000000</v>
      </c>
      <c r="G35" s="14"/>
      <c r="H35" s="13"/>
      <c r="I35" s="13"/>
    </row>
    <row r="36" spans="1:9" ht="30" customHeight="1" x14ac:dyDescent="0.3">
      <c r="A36" s="22"/>
      <c r="B36" s="13" t="s">
        <v>41</v>
      </c>
      <c r="C36" s="15"/>
      <c r="D36" s="16"/>
      <c r="E36" s="28"/>
      <c r="F36" s="16"/>
      <c r="G36" s="15"/>
      <c r="H36" s="15"/>
      <c r="I36" s="15"/>
    </row>
    <row r="37" spans="1:9" ht="30" customHeight="1" x14ac:dyDescent="0.3">
      <c r="A37" s="22">
        <v>17</v>
      </c>
      <c r="B37" s="15" t="s">
        <v>11</v>
      </c>
      <c r="C37" s="15" t="s">
        <v>30</v>
      </c>
      <c r="D37" s="16"/>
      <c r="E37" s="28">
        <v>28970000000</v>
      </c>
      <c r="F37" s="16">
        <f>D37+E37</f>
        <v>28970000000</v>
      </c>
      <c r="G37" s="18" t="s">
        <v>62</v>
      </c>
      <c r="H37" s="18" t="s">
        <v>63</v>
      </c>
      <c r="I37" s="30"/>
    </row>
    <row r="38" spans="1:9" ht="30" customHeight="1" x14ac:dyDescent="0.3">
      <c r="A38" s="22">
        <v>18</v>
      </c>
      <c r="B38" s="15" t="s">
        <v>33</v>
      </c>
      <c r="C38" s="15" t="s">
        <v>30</v>
      </c>
      <c r="D38" s="16"/>
      <c r="E38" s="28">
        <v>480840000000</v>
      </c>
      <c r="F38" s="16">
        <f>D38+E38</f>
        <v>480840000000</v>
      </c>
      <c r="G38" s="18" t="s">
        <v>64</v>
      </c>
      <c r="H38" s="18" t="s">
        <v>63</v>
      </c>
      <c r="I38" s="30"/>
    </row>
    <row r="39" spans="1:9" ht="30" customHeight="1" x14ac:dyDescent="0.3">
      <c r="A39" s="21" t="s">
        <v>61</v>
      </c>
      <c r="B39" s="24"/>
      <c r="C39" s="23"/>
      <c r="D39" s="25">
        <f>D37+D38</f>
        <v>0</v>
      </c>
      <c r="E39" s="27">
        <f>E37+E38</f>
        <v>509810000000</v>
      </c>
      <c r="F39" s="25">
        <f>F37+F38</f>
        <v>509810000000</v>
      </c>
      <c r="G39" s="23"/>
      <c r="H39" s="13"/>
      <c r="I39" s="13"/>
    </row>
    <row r="40" spans="1:9" ht="30" customHeight="1" x14ac:dyDescent="0.3">
      <c r="A40" s="21" t="s">
        <v>42</v>
      </c>
      <c r="B40" s="23"/>
      <c r="C40" s="23"/>
      <c r="D40" s="25">
        <f>D39+D35+D31+D6</f>
        <v>570176819961</v>
      </c>
      <c r="E40" s="25">
        <f>E39+E35+E31+E6</f>
        <v>722033180035</v>
      </c>
      <c r="F40" s="25">
        <f>F39+F35+F31+F6</f>
        <v>1292209999996</v>
      </c>
      <c r="G40" s="24"/>
      <c r="H40" s="15"/>
      <c r="I40" s="15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opLeftCell="A13" workbookViewId="0">
      <selection activeCell="B2" sqref="B2"/>
    </sheetView>
  </sheetViews>
  <sheetFormatPr defaultRowHeight="14.4" x14ac:dyDescent="0.3"/>
  <cols>
    <col min="2" max="2" width="25.44140625" customWidth="1"/>
    <col min="3" max="3" width="21.6640625" bestFit="1" customWidth="1"/>
    <col min="4" max="4" width="14.88671875" bestFit="1" customWidth="1"/>
    <col min="5" max="5" width="13.88671875" bestFit="1" customWidth="1"/>
    <col min="6" max="6" width="14.88671875" bestFit="1" customWidth="1"/>
    <col min="7" max="7" width="23.44140625" customWidth="1"/>
  </cols>
  <sheetData>
    <row r="2" spans="1:7" x14ac:dyDescent="0.3">
      <c r="B2" t="s">
        <v>39</v>
      </c>
    </row>
    <row r="3" spans="1:7" x14ac:dyDescent="0.3">
      <c r="B3" t="s">
        <v>0</v>
      </c>
      <c r="C3" t="s">
        <v>36</v>
      </c>
      <c r="D3" t="s">
        <v>35</v>
      </c>
      <c r="E3" t="s">
        <v>37</v>
      </c>
      <c r="F3" t="s">
        <v>4</v>
      </c>
      <c r="G3" t="s">
        <v>38</v>
      </c>
    </row>
    <row r="4" spans="1:7" ht="43.2" x14ac:dyDescent="0.3">
      <c r="A4" s="1">
        <v>1</v>
      </c>
      <c r="B4" s="1" t="s">
        <v>5</v>
      </c>
      <c r="C4" s="1" t="s">
        <v>6</v>
      </c>
      <c r="D4" s="3">
        <v>16757041000</v>
      </c>
      <c r="E4" s="3"/>
      <c r="F4" s="3">
        <f t="shared" ref="F4:F17" si="0">D4+E4</f>
        <v>16757041000</v>
      </c>
      <c r="G4" s="9" t="s">
        <v>7</v>
      </c>
    </row>
    <row r="5" spans="1:7" ht="28.8" x14ac:dyDescent="0.3">
      <c r="A5" s="1">
        <v>2</v>
      </c>
      <c r="B5" s="1" t="s">
        <v>8</v>
      </c>
      <c r="C5" s="1" t="s">
        <v>6</v>
      </c>
      <c r="D5" s="3">
        <v>59400000000</v>
      </c>
      <c r="E5" s="3"/>
      <c r="F5" s="3">
        <f t="shared" si="0"/>
        <v>59400000000</v>
      </c>
      <c r="G5" s="4" t="s">
        <v>9</v>
      </c>
    </row>
    <row r="6" spans="1:7" ht="43.2" x14ac:dyDescent="0.3">
      <c r="A6" s="1">
        <v>3</v>
      </c>
      <c r="B6" s="1" t="s">
        <v>10</v>
      </c>
      <c r="C6" s="1" t="s">
        <v>6</v>
      </c>
      <c r="D6" s="3">
        <v>18393244891</v>
      </c>
      <c r="E6" s="3">
        <v>12000000000</v>
      </c>
      <c r="F6" s="3">
        <f t="shared" si="0"/>
        <v>30393244891</v>
      </c>
      <c r="G6" s="9" t="s">
        <v>7</v>
      </c>
    </row>
    <row r="7" spans="1:7" ht="100.8" x14ac:dyDescent="0.3">
      <c r="A7" s="1">
        <v>4</v>
      </c>
      <c r="B7" s="1" t="s">
        <v>11</v>
      </c>
      <c r="C7" s="1" t="s">
        <v>6</v>
      </c>
      <c r="D7" s="3">
        <f>40009794724</f>
        <v>40009794724</v>
      </c>
      <c r="E7" s="3">
        <v>54178439386</v>
      </c>
      <c r="F7" s="3">
        <f t="shared" si="0"/>
        <v>94188234110</v>
      </c>
      <c r="G7" s="4" t="s">
        <v>12</v>
      </c>
    </row>
    <row r="8" spans="1:7" ht="72" x14ac:dyDescent="0.3">
      <c r="A8" s="1">
        <v>5</v>
      </c>
      <c r="B8" s="1" t="s">
        <v>11</v>
      </c>
      <c r="C8" s="1" t="s">
        <v>13</v>
      </c>
      <c r="D8" s="3">
        <v>25000000000</v>
      </c>
      <c r="E8" s="3"/>
      <c r="F8" s="3">
        <f t="shared" si="0"/>
        <v>25000000000</v>
      </c>
      <c r="G8" s="5" t="s">
        <v>14</v>
      </c>
    </row>
    <row r="9" spans="1:7" ht="43.2" x14ac:dyDescent="0.3">
      <c r="A9" s="1">
        <v>6</v>
      </c>
      <c r="B9" s="5" t="s">
        <v>15</v>
      </c>
      <c r="C9" s="1" t="s">
        <v>6</v>
      </c>
      <c r="D9" s="3">
        <v>6000000000</v>
      </c>
      <c r="E9" s="3"/>
      <c r="F9" s="3">
        <f t="shared" si="0"/>
        <v>6000000000</v>
      </c>
      <c r="G9" s="4" t="s">
        <v>16</v>
      </c>
    </row>
    <row r="10" spans="1:7" ht="43.2" x14ac:dyDescent="0.3">
      <c r="A10" s="1">
        <v>7</v>
      </c>
      <c r="B10" s="5" t="s">
        <v>17</v>
      </c>
      <c r="C10" s="1" t="s">
        <v>6</v>
      </c>
      <c r="D10" s="3">
        <v>1741140000</v>
      </c>
      <c r="E10" s="3"/>
      <c r="F10" s="3">
        <f t="shared" si="0"/>
        <v>1741140000</v>
      </c>
      <c r="G10" s="4" t="s">
        <v>18</v>
      </c>
    </row>
    <row r="11" spans="1:7" ht="43.2" x14ac:dyDescent="0.3">
      <c r="A11" s="1">
        <v>8</v>
      </c>
      <c r="B11" s="1" t="s">
        <v>19</v>
      </c>
      <c r="C11" s="1" t="s">
        <v>6</v>
      </c>
      <c r="D11" s="3">
        <v>1000000000</v>
      </c>
      <c r="E11" s="3"/>
      <c r="F11" s="3">
        <f t="shared" si="0"/>
        <v>1000000000</v>
      </c>
      <c r="G11" s="9" t="s">
        <v>7</v>
      </c>
    </row>
    <row r="12" spans="1:7" ht="43.2" x14ac:dyDescent="0.3">
      <c r="A12" s="1">
        <v>9</v>
      </c>
      <c r="B12" s="1" t="s">
        <v>20</v>
      </c>
      <c r="C12" s="1" t="s">
        <v>6</v>
      </c>
      <c r="D12" s="3">
        <v>37484662000</v>
      </c>
      <c r="E12" s="3"/>
      <c r="F12" s="3">
        <f t="shared" si="0"/>
        <v>37484662000</v>
      </c>
      <c r="G12" s="6" t="s">
        <v>7</v>
      </c>
    </row>
    <row r="13" spans="1:7" ht="43.2" x14ac:dyDescent="0.3">
      <c r="A13" s="1">
        <v>10</v>
      </c>
      <c r="B13" s="1" t="s">
        <v>21</v>
      </c>
      <c r="C13" s="1" t="s">
        <v>6</v>
      </c>
      <c r="D13" s="3">
        <v>4352840000</v>
      </c>
      <c r="E13" s="3">
        <v>40800000</v>
      </c>
      <c r="F13" s="3">
        <f t="shared" si="0"/>
        <v>4393640000</v>
      </c>
      <c r="G13" s="6" t="s">
        <v>7</v>
      </c>
    </row>
    <row r="14" spans="1:7" ht="43.2" x14ac:dyDescent="0.3">
      <c r="A14" s="1">
        <v>11</v>
      </c>
      <c r="B14" s="5" t="s">
        <v>22</v>
      </c>
      <c r="C14" s="1" t="s">
        <v>6</v>
      </c>
      <c r="D14" s="3">
        <v>460977999</v>
      </c>
      <c r="E14" s="3"/>
      <c r="F14" s="3">
        <f t="shared" si="0"/>
        <v>460977999</v>
      </c>
      <c r="G14" s="9" t="s">
        <v>7</v>
      </c>
    </row>
    <row r="15" spans="1:7" ht="43.2" x14ac:dyDescent="0.3">
      <c r="A15" s="10">
        <v>12</v>
      </c>
      <c r="B15" s="10" t="s">
        <v>23</v>
      </c>
      <c r="C15" s="10" t="s">
        <v>6</v>
      </c>
      <c r="D15" s="11">
        <v>10000000000</v>
      </c>
      <c r="E15" s="11"/>
      <c r="F15" s="11">
        <f t="shared" si="0"/>
        <v>10000000000</v>
      </c>
      <c r="G15" s="12" t="s">
        <v>24</v>
      </c>
    </row>
    <row r="16" spans="1:7" ht="43.2" x14ac:dyDescent="0.3">
      <c r="A16" s="1">
        <v>13</v>
      </c>
      <c r="B16" s="1" t="s">
        <v>25</v>
      </c>
      <c r="C16" s="1" t="s">
        <v>6</v>
      </c>
      <c r="D16" s="3">
        <v>22181060000</v>
      </c>
      <c r="E16" s="3"/>
      <c r="F16" s="3">
        <f t="shared" si="0"/>
        <v>22181060000</v>
      </c>
      <c r="G16" s="4" t="s">
        <v>26</v>
      </c>
    </row>
    <row r="17" spans="1:7" ht="43.2" x14ac:dyDescent="0.3">
      <c r="A17" s="1">
        <v>14</v>
      </c>
      <c r="B17" s="5" t="s">
        <v>27</v>
      </c>
      <c r="C17" s="1" t="s">
        <v>28</v>
      </c>
      <c r="D17" s="3"/>
      <c r="E17" s="3">
        <v>5300000000</v>
      </c>
      <c r="F17" s="3">
        <f t="shared" si="0"/>
        <v>5300000000</v>
      </c>
      <c r="G17" s="5" t="s">
        <v>29</v>
      </c>
    </row>
    <row r="18" spans="1:7" x14ac:dyDescent="0.3">
      <c r="A18" s="2" t="s">
        <v>34</v>
      </c>
      <c r="B18" s="2"/>
      <c r="C18" s="2"/>
      <c r="D18" s="7">
        <f>SUM(D4:D17)</f>
        <v>242780760614</v>
      </c>
      <c r="E18" s="8">
        <f>SUM(E4:E17)</f>
        <v>71519239386</v>
      </c>
      <c r="F18" s="7">
        <f>SUM(F4:F17)</f>
        <v>314300000000</v>
      </c>
      <c r="G18" s="5"/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2021_22 Revised</vt:lpstr>
      <vt:lpstr>Sheet6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M. Kazoora</dc:creator>
  <cp:lastModifiedBy>Windows User</cp:lastModifiedBy>
  <cp:lastPrinted>2022-02-01T09:26:08Z</cp:lastPrinted>
  <dcterms:created xsi:type="dcterms:W3CDTF">2021-04-20T10:16:54Z</dcterms:created>
  <dcterms:modified xsi:type="dcterms:W3CDTF">2022-02-01T09:26:46Z</dcterms:modified>
</cp:coreProperties>
</file>